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9635" windowHeight="9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B26" i="1" s="1"/>
  <c r="C42" i="1"/>
  <c r="C41" i="1"/>
  <c r="C40" i="1"/>
  <c r="C39" i="1"/>
  <c r="C35" i="1"/>
  <c r="C34" i="1"/>
  <c r="C33" i="1"/>
  <c r="C32" i="1"/>
  <c r="B35" i="1"/>
  <c r="G33" i="1" s="1"/>
  <c r="B33" i="1"/>
  <c r="F33" i="1" s="1"/>
  <c r="B34" i="1"/>
  <c r="G32" i="1" s="1"/>
  <c r="B39" i="1"/>
  <c r="B42" i="1" s="1"/>
  <c r="G41" i="1" s="1"/>
  <c r="B32" i="1"/>
  <c r="F32" i="1" s="1"/>
  <c r="F40" i="1" l="1"/>
  <c r="B22" i="1"/>
  <c r="B23" i="1" s="1"/>
  <c r="B47" i="1"/>
  <c r="C47" i="1" s="1"/>
  <c r="B27" i="1"/>
  <c r="B48" i="1"/>
  <c r="C48" i="1" s="1"/>
  <c r="B41" i="1"/>
  <c r="B40" i="1"/>
  <c r="B36" i="1"/>
  <c r="B53" i="1" l="1"/>
  <c r="C53" i="1" s="1"/>
  <c r="G40" i="1"/>
  <c r="B43" i="1"/>
  <c r="F41" i="1"/>
  <c r="B52" i="1"/>
  <c r="C52" i="1" s="1"/>
  <c r="C49" i="1"/>
  <c r="C54" i="1" l="1"/>
</calcChain>
</file>

<file path=xl/sharedStrings.xml><?xml version="1.0" encoding="utf-8"?>
<sst xmlns="http://schemas.openxmlformats.org/spreadsheetml/2006/main" count="69" uniqueCount="49">
  <si>
    <t>Communication #1</t>
  </si>
  <si>
    <t>Assumptions</t>
  </si>
  <si>
    <t>Increamental purchase rate due to C1</t>
  </si>
  <si>
    <t>Incremental purchase rate due to C2</t>
  </si>
  <si>
    <t>Incremental purchase rate due to C1+C2</t>
  </si>
  <si>
    <t>% of customers in C1 group that are target for C2</t>
  </si>
  <si>
    <t>Control group sizes, % of total targets</t>
  </si>
  <si>
    <t>Communication #2</t>
  </si>
  <si>
    <t>% of customers in C2 group that are target for C1</t>
  </si>
  <si>
    <t>Baseline purchase rate (no communication)</t>
  </si>
  <si>
    <t>Out of Targets for Communication #1</t>
  </si>
  <si>
    <t>Get C1 Only</t>
  </si>
  <si>
    <t>Get C2 Only</t>
  </si>
  <si>
    <t>Get both C1 and C2</t>
  </si>
  <si>
    <t>Out of Targets for Communication #2</t>
  </si>
  <si>
    <t>Get nothing</t>
  </si>
  <si>
    <t>% Group</t>
  </si>
  <si>
    <t>Response</t>
  </si>
  <si>
    <t>Treatment (C1 only or C1+C2)</t>
  </si>
  <si>
    <t>Control (C2 Only or Nothing)</t>
  </si>
  <si>
    <t>C1</t>
  </si>
  <si>
    <t>Treatment (C2 only or C1+C2)</t>
  </si>
  <si>
    <t>Control (C1 Only or Nothing)</t>
  </si>
  <si>
    <t>Calculations</t>
  </si>
  <si>
    <t>Response reduction/increase due to overlap</t>
  </si>
  <si>
    <t>Total (i.e. checksum)</t>
  </si>
  <si>
    <t>Test (C1)</t>
  </si>
  <si>
    <t>Control (No C1)</t>
  </si>
  <si>
    <t>C2</t>
  </si>
  <si>
    <t>No C2</t>
  </si>
  <si>
    <t>C1 Visual Breakdown</t>
  </si>
  <si>
    <t>C2 Visual Breakdown</t>
  </si>
  <si>
    <t>Test (C2)</t>
  </si>
  <si>
    <t>Control (No C2)</t>
  </si>
  <si>
    <t>No C1</t>
  </si>
  <si>
    <t>Response Model Assumptions</t>
  </si>
  <si>
    <t>% Overlap among total targets</t>
  </si>
  <si>
    <t>Between 0% and 100%</t>
  </si>
  <si>
    <t>Between 0% and 100%, generally less than B7+B8</t>
  </si>
  <si>
    <t>Between 1% and 99%</t>
  </si>
  <si>
    <t>This number shows if the effect of two communications is less or more than their sum</t>
  </si>
  <si>
    <t>Response adjustment due to two communications applied to C1 targets</t>
  </si>
  <si>
    <t>Actual calculated incremental response rate fro C1 after adjustments of effects of C2</t>
  </si>
  <si>
    <t>Response adjustment due to two communications applied to C2 targets</t>
  </si>
  <si>
    <t>Actual calculated incremental response rate fro C2 after adjustments of effects of C1</t>
  </si>
  <si>
    <t>Test Results</t>
  </si>
  <si>
    <t>Communication breakdown detail</t>
  </si>
  <si>
    <t>Actual incremental response (lift)</t>
  </si>
  <si>
    <t>Measured Incremental Reponse (Lift)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</si>
</sst>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9" fontId="0" fillId="0" borderId="0" xfId="0" applyNumberFormat="1"/>
    <xf numFmtId="164" fontId="0" fillId="0" borderId="0" xfId="0" applyNumberFormat="1"/>
    <xf numFmtId="0" fontId="3" fillId="0" borderId="0" xfId="0" applyFont="1"/>
    <xf numFmtId="0" fontId="2" fillId="2" borderId="0" xfId="2" applyFont="1"/>
    <xf numFmtId="10" fontId="0" fillId="0" borderId="0" xfId="0" applyNumberFormat="1"/>
    <xf numFmtId="0" fontId="2" fillId="3" borderId="0" xfId="3" applyFont="1"/>
    <xf numFmtId="164" fontId="2" fillId="3" borderId="0" xfId="3" applyNumberFormat="1" applyFont="1"/>
    <xf numFmtId="164" fontId="0" fillId="5" borderId="0" xfId="0" applyNumberFormat="1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0" borderId="0" xfId="0" quotePrefix="1"/>
    <xf numFmtId="164" fontId="0" fillId="5" borderId="0" xfId="1" applyNumberFormat="1" applyFont="1" applyFill="1"/>
    <xf numFmtId="10" fontId="0" fillId="5" borderId="0" xfId="0" applyNumberFormat="1" applyFill="1"/>
    <xf numFmtId="10" fontId="0" fillId="5" borderId="0" xfId="1" applyNumberFormat="1" applyFont="1" applyFill="1"/>
    <xf numFmtId="0" fontId="0" fillId="0" borderId="0" xfId="0" applyBorder="1"/>
    <xf numFmtId="0" fontId="2" fillId="4" borderId="2" xfId="4" applyFont="1" applyBorder="1"/>
    <xf numFmtId="0" fontId="2" fillId="4" borderId="3" xfId="4" applyFont="1" applyBorder="1"/>
    <xf numFmtId="0" fontId="0" fillId="0" borderId="4" xfId="0" applyBorder="1"/>
    <xf numFmtId="164" fontId="0" fillId="6" borderId="5" xfId="0" applyNumberFormat="1" applyFill="1" applyBorder="1"/>
    <xf numFmtId="164" fontId="0" fillId="0" borderId="5" xfId="0" applyNumberFormat="1" applyBorder="1"/>
    <xf numFmtId="0" fontId="3" fillId="0" borderId="4" xfId="0" applyFont="1" applyBorder="1"/>
    <xf numFmtId="0" fontId="0" fillId="0" borderId="5" xfId="0" applyBorder="1"/>
    <xf numFmtId="9" fontId="0" fillId="6" borderId="5" xfId="0" applyNumberFormat="1" applyFill="1" applyBorder="1"/>
    <xf numFmtId="0" fontId="0" fillId="0" borderId="6" xfId="0" applyBorder="1"/>
    <xf numFmtId="9" fontId="0" fillId="6" borderId="7" xfId="0" applyNumberFormat="1" applyFill="1" applyBorder="1"/>
    <xf numFmtId="10" fontId="3" fillId="5" borderId="1" xfId="0" applyNumberFormat="1" applyFont="1" applyFill="1" applyBorder="1"/>
    <xf numFmtId="10" fontId="2" fillId="3" borderId="1" xfId="3" applyNumberFormat="1" applyFont="1" applyBorder="1"/>
  </cellXfs>
  <cellStyles count="5">
    <cellStyle name="Accent1" xfId="2" builtinId="29"/>
    <cellStyle name="Accent2" xfId="3" builtinId="33"/>
    <cellStyle name="Accent4" xfId="4" builtinId="4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Full Breakdown of C1 and</a:t>
            </a:r>
            <a:r>
              <a:rPr lang="en-US" sz="1200" baseline="0"/>
              <a:t> C2 Targets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Get both C1 and C2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C1 Targets</c:v>
              </c:pt>
              <c:pt idx="1">
                <c:v>C2 Targets</c:v>
              </c:pt>
            </c:strLit>
          </c:cat>
          <c:val>
            <c:numRef>
              <c:f>(Sheet1!$B$32,Sheet1!$B$39)</c:f>
              <c:numCache>
                <c:formatCode>0.0%</c:formatCode>
                <c:ptCount val="2"/>
                <c:pt idx="0">
                  <c:v>0.57600000000000018</c:v>
                </c:pt>
                <c:pt idx="1">
                  <c:v>0.28800000000000009</c:v>
                </c:pt>
              </c:numCache>
            </c:numRef>
          </c:val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Get C1 Only</c:v>
                </c:pt>
              </c:strCache>
            </c:strRef>
          </c:tx>
          <c:spPr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C1 Targets</c:v>
              </c:pt>
              <c:pt idx="1">
                <c:v>C2 Targets</c:v>
              </c:pt>
            </c:strLit>
          </c:cat>
          <c:val>
            <c:numRef>
              <c:f>(Sheet1!$B$33,Sheet1!$B$40)</c:f>
              <c:numCache>
                <c:formatCode>0.00%</c:formatCode>
                <c:ptCount val="2"/>
                <c:pt idx="0" formatCode="0.0%">
                  <c:v>0.22399999999999995</c:v>
                </c:pt>
                <c:pt idx="1">
                  <c:v>3.1999999999999973E-2</c:v>
                </c:pt>
              </c:numCache>
            </c:numRef>
          </c:val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Get C2 Only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C1 Targets</c:v>
              </c:pt>
              <c:pt idx="1">
                <c:v>C2 Targets</c:v>
              </c:pt>
            </c:strLit>
          </c:cat>
          <c:val>
            <c:numRef>
              <c:f>(Sheet1!$B$34,Sheet1!$B$41)</c:f>
              <c:numCache>
                <c:formatCode>0.00%</c:formatCode>
                <c:ptCount val="2"/>
                <c:pt idx="0" formatCode="0.0%">
                  <c:v>0.14400000000000004</c:v>
                </c:pt>
                <c:pt idx="1">
                  <c:v>0.61199999999999988</c:v>
                </c:pt>
              </c:numCache>
            </c:numRef>
          </c:val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Get nothing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C1 Targets</c:v>
              </c:pt>
              <c:pt idx="1">
                <c:v>C2 Targets</c:v>
              </c:pt>
            </c:strLit>
          </c:cat>
          <c:val>
            <c:numRef>
              <c:f>(Sheet1!$B$35,Sheet1!$B$42)</c:f>
              <c:numCache>
                <c:formatCode>0.00%</c:formatCode>
                <c:ptCount val="2"/>
                <c:pt idx="0">
                  <c:v>5.5999999999999966E-2</c:v>
                </c:pt>
                <c:pt idx="1">
                  <c:v>6.8000000000000033E-2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060672"/>
        <c:axId val="90062208"/>
      </c:barChart>
      <c:catAx>
        <c:axId val="900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062208"/>
        <c:crosses val="autoZero"/>
        <c:auto val="1"/>
        <c:lblAlgn val="ctr"/>
        <c:lblOffset val="100"/>
        <c:noMultiLvlLbl val="0"/>
      </c:catAx>
      <c:valAx>
        <c:axId val="90062208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crossAx val="9006067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Communication #1 Group</a:t>
            </a:r>
            <a:r>
              <a:rPr lang="en-US" sz="1200" baseline="0"/>
              <a:t> Composition Breakdown, % C1 Targets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Sheet1!$E$32</c:f>
              <c:strCache>
                <c:ptCount val="1"/>
                <c:pt idx="0">
                  <c:v>C2</c:v>
                </c:pt>
              </c:strCache>
            </c:strRef>
          </c:tx>
          <c:spPr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Sheet1!$F$31:$G$31</c:f>
              <c:strCache>
                <c:ptCount val="2"/>
                <c:pt idx="0">
                  <c:v>Test (C1)</c:v>
                </c:pt>
                <c:pt idx="1">
                  <c:v>Control (No C1)</c:v>
                </c:pt>
              </c:strCache>
            </c:strRef>
          </c:cat>
          <c:val>
            <c:numRef>
              <c:f>Sheet1!$F$32:$G$32</c:f>
              <c:numCache>
                <c:formatCode>0.0%</c:formatCode>
                <c:ptCount val="2"/>
                <c:pt idx="0">
                  <c:v>0.57600000000000018</c:v>
                </c:pt>
                <c:pt idx="1">
                  <c:v>0.14400000000000004</c:v>
                </c:pt>
              </c:numCache>
            </c:numRef>
          </c:val>
        </c:ser>
        <c:ser>
          <c:idx val="1"/>
          <c:order val="1"/>
          <c:tx>
            <c:strRef>
              <c:f>Sheet1!$E$33</c:f>
              <c:strCache>
                <c:ptCount val="1"/>
                <c:pt idx="0">
                  <c:v>No C2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Sheet1!$F$31:$G$31</c:f>
              <c:strCache>
                <c:ptCount val="2"/>
                <c:pt idx="0">
                  <c:v>Test (C1)</c:v>
                </c:pt>
                <c:pt idx="1">
                  <c:v>Control (No C1)</c:v>
                </c:pt>
              </c:strCache>
            </c:strRef>
          </c:cat>
          <c:val>
            <c:numRef>
              <c:f>Sheet1!$F$33:$G$33</c:f>
              <c:numCache>
                <c:formatCode>0.00%</c:formatCode>
                <c:ptCount val="2"/>
                <c:pt idx="0" formatCode="0.0%">
                  <c:v>0.22399999999999995</c:v>
                </c:pt>
                <c:pt idx="1">
                  <c:v>5.5999999999999966E-2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04960"/>
        <c:axId val="90106496"/>
      </c:barChart>
      <c:catAx>
        <c:axId val="901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106496"/>
        <c:crosses val="autoZero"/>
        <c:auto val="1"/>
        <c:lblAlgn val="ctr"/>
        <c:lblOffset val="100"/>
        <c:noMultiLvlLbl val="0"/>
      </c:catAx>
      <c:valAx>
        <c:axId val="90106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010496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Communication #2 Group Composition Breakdown, % C2 Tragets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Sheet1!$E$40</c:f>
              <c:strCache>
                <c:ptCount val="1"/>
                <c:pt idx="0">
                  <c:v>C1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Sheet1!$F$39:$G$39</c:f>
              <c:strCache>
                <c:ptCount val="2"/>
                <c:pt idx="0">
                  <c:v>Test (C2)</c:v>
                </c:pt>
                <c:pt idx="1">
                  <c:v>Control (No C2)</c:v>
                </c:pt>
              </c:strCache>
            </c:strRef>
          </c:cat>
          <c:val>
            <c:numRef>
              <c:f>Sheet1!$F$40:$G$40</c:f>
              <c:numCache>
                <c:formatCode>0.0%</c:formatCode>
                <c:ptCount val="2"/>
                <c:pt idx="0">
                  <c:v>0.28800000000000009</c:v>
                </c:pt>
                <c:pt idx="1">
                  <c:v>3.1999999999999973E-2</c:v>
                </c:pt>
              </c:numCache>
            </c:numRef>
          </c:val>
        </c:ser>
        <c:ser>
          <c:idx val="1"/>
          <c:order val="1"/>
          <c:tx>
            <c:strRef>
              <c:f>Sheet1!$E$41</c:f>
              <c:strCache>
                <c:ptCount val="1"/>
                <c:pt idx="0">
                  <c:v>No C1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Sheet1!$F$39:$G$39</c:f>
              <c:strCache>
                <c:ptCount val="2"/>
                <c:pt idx="0">
                  <c:v>Test (C2)</c:v>
                </c:pt>
                <c:pt idx="1">
                  <c:v>Control (No C2)</c:v>
                </c:pt>
              </c:strCache>
            </c:strRef>
          </c:cat>
          <c:val>
            <c:numRef>
              <c:f>Sheet1!$F$41:$G$41</c:f>
              <c:numCache>
                <c:formatCode>0.00%</c:formatCode>
                <c:ptCount val="2"/>
                <c:pt idx="0" formatCode="0.0%">
                  <c:v>0.61199999999999988</c:v>
                </c:pt>
                <c:pt idx="1">
                  <c:v>6.8000000000000033E-2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222976"/>
        <c:axId val="90224512"/>
      </c:barChart>
      <c:catAx>
        <c:axId val="902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0224512"/>
        <c:crosses val="autoZero"/>
        <c:auto val="1"/>
        <c:lblAlgn val="ctr"/>
        <c:lblOffset val="100"/>
        <c:noMultiLvlLbl val="0"/>
      </c:catAx>
      <c:valAx>
        <c:axId val="9022451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022297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Communication #1 Test Results</a:t>
            </a:r>
            <a:r>
              <a:rPr lang="en-US" sz="1200" baseline="0"/>
              <a:t> Breakdown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Response</c:v>
          </c:tx>
          <c:spPr>
            <a:solidFill>
              <a:schemeClr val="accent3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Sheet1!$A$47:$A$48</c:f>
              <c:strCache>
                <c:ptCount val="2"/>
                <c:pt idx="0">
                  <c:v>Treatment (C1 only or C1+C2)</c:v>
                </c:pt>
                <c:pt idx="1">
                  <c:v>Control (C2 Only or Nothing)</c:v>
                </c:pt>
              </c:strCache>
            </c:strRef>
          </c:cat>
          <c:val>
            <c:numRef>
              <c:f>Sheet1!$C$47:$C$48</c:f>
              <c:numCache>
                <c:formatCode>0.00%</c:formatCode>
                <c:ptCount val="2"/>
                <c:pt idx="0">
                  <c:v>4.8000000000000001E-2</c:v>
                </c:pt>
                <c:pt idx="1">
                  <c:v>4.1600000000000005E-2</c:v>
                </c:pt>
              </c:numCache>
            </c:numRef>
          </c:val>
        </c:ser>
        <c:ser>
          <c:idx val="1"/>
          <c:order val="1"/>
          <c:tx>
            <c:v>Lift</c:v>
          </c:tx>
          <c:spPr>
            <a:solidFill>
              <a:schemeClr val="accent6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Sheet1!$B$49:$C$49</c:f>
              <c:numCache>
                <c:formatCode>0.00%</c:formatCode>
                <c:ptCount val="2"/>
                <c:pt idx="1">
                  <c:v>6.399999999999996E-3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238336"/>
        <c:axId val="93402240"/>
      </c:barChart>
      <c:catAx>
        <c:axId val="9023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3402240"/>
        <c:crosses val="autoZero"/>
        <c:auto val="1"/>
        <c:lblAlgn val="ctr"/>
        <c:lblOffset val="100"/>
        <c:noMultiLvlLbl val="0"/>
      </c:catAx>
      <c:valAx>
        <c:axId val="9340224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crossAx val="90238336"/>
        <c:crosses val="autoZero"/>
        <c:crossBetween val="between"/>
        <c:maj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Communication #2</a:t>
            </a:r>
            <a:r>
              <a:rPr lang="en-US" sz="1200" baseline="0"/>
              <a:t> Test Results Breakdown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Response</c:v>
          </c:tx>
          <c:spPr>
            <a:solidFill>
              <a:schemeClr val="accent3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Sheet1!$A$52:$A$53</c:f>
              <c:strCache>
                <c:ptCount val="2"/>
                <c:pt idx="0">
                  <c:v>Treatment (C2 only or C1+C2)</c:v>
                </c:pt>
                <c:pt idx="1">
                  <c:v>Control (C1 Only or Nothing)</c:v>
                </c:pt>
              </c:strCache>
            </c:strRef>
          </c:cat>
          <c:val>
            <c:numRef>
              <c:f>Sheet1!$C$52:$C$53</c:f>
              <c:numCache>
                <c:formatCode>0.00%</c:formatCode>
                <c:ptCount val="2"/>
                <c:pt idx="0">
                  <c:v>5.1600000000000007E-2</c:v>
                </c:pt>
                <c:pt idx="1">
                  <c:v>2.3199999999999998E-2</c:v>
                </c:pt>
              </c:numCache>
            </c:numRef>
          </c:val>
        </c:ser>
        <c:ser>
          <c:idx val="1"/>
          <c:order val="1"/>
          <c:tx>
            <c:v>Lift</c:v>
          </c:tx>
          <c:spPr>
            <a:solidFill>
              <a:schemeClr val="accent6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Sheet1!$A$52:$A$53</c:f>
              <c:strCache>
                <c:ptCount val="2"/>
                <c:pt idx="0">
                  <c:v>Treatment (C2 only or C1+C2)</c:v>
                </c:pt>
                <c:pt idx="1">
                  <c:v>Control (C1 Only or Nothing)</c:v>
                </c:pt>
              </c:strCache>
            </c:strRef>
          </c:cat>
          <c:val>
            <c:numRef>
              <c:f>Sheet1!$B$54:$C$54</c:f>
              <c:numCache>
                <c:formatCode>0.00%</c:formatCode>
                <c:ptCount val="2"/>
                <c:pt idx="1">
                  <c:v>2.8400000000000009E-2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426432"/>
        <c:axId val="93427968"/>
      </c:barChart>
      <c:catAx>
        <c:axId val="9342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93427968"/>
        <c:crosses val="autoZero"/>
        <c:auto val="1"/>
        <c:lblAlgn val="ctr"/>
        <c:lblOffset val="100"/>
        <c:noMultiLvlLbl val="0"/>
      </c:catAx>
      <c:valAx>
        <c:axId val="93427968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crossAx val="93426432"/>
        <c:crosses val="autoZero"/>
        <c:crossBetween val="between"/>
        <c:maj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200025</xdr:colOff>
      <xdr:row>28</xdr:row>
      <xdr:rowOff>138112</xdr:rowOff>
    </xdr:from>
    <xdr:to>
      <xdr:col>28</xdr:col>
      <xdr:colOff>504825</xdr:colOff>
      <xdr:row>43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28</xdr:row>
      <xdr:rowOff>147637</xdr:rowOff>
    </xdr:from>
    <xdr:to>
      <xdr:col>14</xdr:col>
      <xdr:colOff>114300</xdr:colOff>
      <xdr:row>43</xdr:row>
      <xdr:rowOff>33337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276225</xdr:colOff>
      <xdr:row>28</xdr:row>
      <xdr:rowOff>133350</xdr:rowOff>
    </xdr:from>
    <xdr:to>
      <xdr:col>20</xdr:col>
      <xdr:colOff>466725</xdr:colOff>
      <xdr:row>43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54</xdr:row>
      <xdr:rowOff>176212</xdr:rowOff>
    </xdr:from>
    <xdr:to>
      <xdr:col>2</xdr:col>
      <xdr:colOff>590550</xdr:colOff>
      <xdr:row>69</xdr:row>
      <xdr:rowOff>61912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95250</xdr:colOff>
      <xdr:row>54</xdr:row>
      <xdr:rowOff>180975</xdr:rowOff>
    </xdr:from>
    <xdr:to>
      <xdr:col>9</xdr:col>
      <xdr:colOff>552450</xdr:colOff>
      <xdr:row>69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28575</xdr:colOff>
      <xdr:row>3</xdr:row>
      <xdr:rowOff>38100</xdr:rowOff>
    </xdr:from>
    <xdr:to>
      <xdr:col>12</xdr:col>
      <xdr:colOff>28575</xdr:colOff>
      <xdr:row>12</xdr:row>
      <xdr:rowOff>142875</xdr:rowOff>
    </xdr:to>
    <xdr:sp macro="" textlink="">
      <xdr:nvSpPr>
        <xdr:cNvPr id="4" name="Oval 3"/>
        <xdr:cNvSpPr/>
      </xdr:nvSpPr>
      <xdr:spPr>
        <a:xfrm>
          <a:off x="7943850" y="609600"/>
          <a:ext cx="1828800" cy="1828800"/>
        </a:xfrm>
        <a:prstGeom prst="ellipse">
          <a:avLst/>
        </a:prstGeom>
        <a:solidFill>
          <a:schemeClr val="accent1"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371474</xdr:colOff>
      <xdr:row>1</xdr:row>
      <xdr:rowOff>85725</xdr:rowOff>
    </xdr:from>
    <xdr:to>
      <xdr:col>13</xdr:col>
      <xdr:colOff>493394</xdr:colOff>
      <xdr:row>14</xdr:row>
      <xdr:rowOff>160020</xdr:rowOff>
    </xdr:to>
    <xdr:sp macro="" textlink="">
      <xdr:nvSpPr>
        <xdr:cNvPr id="5" name="Oval 4"/>
        <xdr:cNvSpPr/>
      </xdr:nvSpPr>
      <xdr:spPr>
        <a:xfrm>
          <a:off x="8286749" y="276225"/>
          <a:ext cx="2560320" cy="2560320"/>
        </a:xfrm>
        <a:prstGeom prst="ellipse">
          <a:avLst/>
        </a:prstGeom>
        <a:solidFill>
          <a:schemeClr val="accent6">
            <a:alpha val="42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333374</xdr:colOff>
      <xdr:row>1</xdr:row>
      <xdr:rowOff>114300</xdr:rowOff>
    </xdr:from>
    <xdr:to>
      <xdr:col>8</xdr:col>
      <xdr:colOff>542925</xdr:colOff>
      <xdr:row>3</xdr:row>
      <xdr:rowOff>28575</xdr:rowOff>
    </xdr:to>
    <xdr:sp macro="" textlink="">
      <xdr:nvSpPr>
        <xdr:cNvPr id="6" name="Line Callout 1 5"/>
        <xdr:cNvSpPr/>
      </xdr:nvSpPr>
      <xdr:spPr>
        <a:xfrm>
          <a:off x="7029449" y="304800"/>
          <a:ext cx="819151" cy="295275"/>
        </a:xfrm>
        <a:prstGeom prst="borderCallout1">
          <a:avLst>
            <a:gd name="adj1" fmla="val 103850"/>
            <a:gd name="adj2" fmla="val 70447"/>
            <a:gd name="adj3" fmla="val 242146"/>
            <a:gd name="adj4" fmla="val 1303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C1 Targets</a:t>
          </a:r>
        </a:p>
      </xdr:txBody>
    </xdr:sp>
    <xdr:clientData/>
  </xdr:twoCellAnchor>
  <xdr:twoCellAnchor>
    <xdr:from>
      <xdr:col>13</xdr:col>
      <xdr:colOff>504824</xdr:colOff>
      <xdr:row>1</xdr:row>
      <xdr:rowOff>76201</xdr:rowOff>
    </xdr:from>
    <xdr:to>
      <xdr:col>15</xdr:col>
      <xdr:colOff>85725</xdr:colOff>
      <xdr:row>2</xdr:row>
      <xdr:rowOff>152401</xdr:rowOff>
    </xdr:to>
    <xdr:sp macro="" textlink="">
      <xdr:nvSpPr>
        <xdr:cNvPr id="7" name="Line Callout 1 6"/>
        <xdr:cNvSpPr/>
      </xdr:nvSpPr>
      <xdr:spPr>
        <a:xfrm>
          <a:off x="10858499" y="266701"/>
          <a:ext cx="800101" cy="266700"/>
        </a:xfrm>
        <a:prstGeom prst="borderCallout1">
          <a:avLst>
            <a:gd name="adj1" fmla="val 47321"/>
            <a:gd name="adj2" fmla="val 0"/>
            <a:gd name="adj3" fmla="val 130357"/>
            <a:gd name="adj4" fmla="val -55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C2 Targets</a:t>
          </a:r>
        </a:p>
      </xdr:txBody>
    </xdr:sp>
    <xdr:clientData/>
  </xdr:twoCellAnchor>
  <xdr:twoCellAnchor>
    <xdr:from>
      <xdr:col>9</xdr:col>
      <xdr:colOff>295276</xdr:colOff>
      <xdr:row>13</xdr:row>
      <xdr:rowOff>142875</xdr:rowOff>
    </xdr:from>
    <xdr:to>
      <xdr:col>10</xdr:col>
      <xdr:colOff>333376</xdr:colOff>
      <xdr:row>15</xdr:row>
      <xdr:rowOff>19050</xdr:rowOff>
    </xdr:to>
    <xdr:sp macro="" textlink="">
      <xdr:nvSpPr>
        <xdr:cNvPr id="10" name="Line Callout 1 9"/>
        <xdr:cNvSpPr/>
      </xdr:nvSpPr>
      <xdr:spPr>
        <a:xfrm>
          <a:off x="8210551" y="2628900"/>
          <a:ext cx="647700" cy="257175"/>
        </a:xfrm>
        <a:prstGeom prst="borderCallout1">
          <a:avLst>
            <a:gd name="adj1" fmla="val 231"/>
            <a:gd name="adj2" fmla="val 53432"/>
            <a:gd name="adj3" fmla="val -243056"/>
            <a:gd name="adj4" fmla="val 74903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Overlap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G1" sqref="G1"/>
    </sheetView>
  </sheetViews>
  <sheetFormatPr defaultRowHeight="15" x14ac:dyDescent="0.25"/>
  <cols>
    <col min="1" max="1" width="44.42578125" bestFit="1" customWidth="1"/>
    <col min="3" max="3" width="10.28515625" customWidth="1"/>
  </cols>
  <sheetData>
    <row r="1" spans="1:4" x14ac:dyDescent="0.25">
      <c r="A1" s="11" t="s">
        <v>1</v>
      </c>
      <c r="B1" s="11"/>
    </row>
    <row r="2" spans="1:4" x14ac:dyDescent="0.25">
      <c r="A2" s="9" t="s">
        <v>23</v>
      </c>
      <c r="B2" s="9"/>
    </row>
    <row r="3" spans="1:4" x14ac:dyDescent="0.25">
      <c r="B3" s="10"/>
    </row>
    <row r="4" spans="1:4" ht="15.75" thickBot="1" x14ac:dyDescent="0.3"/>
    <row r="5" spans="1:4" x14ac:dyDescent="0.25">
      <c r="A5" s="17" t="s">
        <v>35</v>
      </c>
      <c r="B5" s="18"/>
    </row>
    <row r="6" spans="1:4" x14ac:dyDescent="0.25">
      <c r="A6" s="19" t="s">
        <v>9</v>
      </c>
      <c r="B6" s="20">
        <v>0.02</v>
      </c>
      <c r="D6" t="s">
        <v>37</v>
      </c>
    </row>
    <row r="7" spans="1:4" x14ac:dyDescent="0.25">
      <c r="A7" s="19" t="s">
        <v>2</v>
      </c>
      <c r="B7" s="20">
        <v>0.01</v>
      </c>
      <c r="D7" t="s">
        <v>37</v>
      </c>
    </row>
    <row r="8" spans="1:4" x14ac:dyDescent="0.25">
      <c r="A8" s="19" t="s">
        <v>3</v>
      </c>
      <c r="B8" s="20">
        <v>0.03</v>
      </c>
      <c r="D8" t="s">
        <v>37</v>
      </c>
    </row>
    <row r="9" spans="1:4" x14ac:dyDescent="0.25">
      <c r="A9" s="19" t="s">
        <v>4</v>
      </c>
      <c r="B9" s="20">
        <v>3.5000000000000003E-2</v>
      </c>
      <c r="D9" t="s">
        <v>38</v>
      </c>
    </row>
    <row r="10" spans="1:4" x14ac:dyDescent="0.25">
      <c r="A10" s="19"/>
      <c r="B10" s="21"/>
    </row>
    <row r="11" spans="1:4" x14ac:dyDescent="0.25">
      <c r="A11" s="22" t="s">
        <v>6</v>
      </c>
      <c r="B11" s="23"/>
    </row>
    <row r="12" spans="1:4" x14ac:dyDescent="0.25">
      <c r="A12" s="19" t="s">
        <v>0</v>
      </c>
      <c r="B12" s="24">
        <v>0.2</v>
      </c>
      <c r="D12" t="s">
        <v>39</v>
      </c>
    </row>
    <row r="13" spans="1:4" x14ac:dyDescent="0.25">
      <c r="A13" s="19" t="s">
        <v>7</v>
      </c>
      <c r="B13" s="24">
        <v>0.1</v>
      </c>
      <c r="D13" t="s">
        <v>39</v>
      </c>
    </row>
    <row r="14" spans="1:4" x14ac:dyDescent="0.25">
      <c r="A14" s="19"/>
      <c r="B14" s="21"/>
    </row>
    <row r="15" spans="1:4" x14ac:dyDescent="0.25">
      <c r="A15" s="22" t="s">
        <v>36</v>
      </c>
      <c r="B15" s="21"/>
    </row>
    <row r="16" spans="1:4" x14ac:dyDescent="0.25">
      <c r="A16" s="19" t="s">
        <v>5</v>
      </c>
      <c r="B16" s="24">
        <v>0.8</v>
      </c>
      <c r="D16" t="s">
        <v>37</v>
      </c>
    </row>
    <row r="17" spans="1:7" ht="15.75" thickBot="1" x14ac:dyDescent="0.3">
      <c r="A17" s="25" t="s">
        <v>8</v>
      </c>
      <c r="B17" s="26">
        <v>0.4</v>
      </c>
      <c r="D17" t="s">
        <v>37</v>
      </c>
    </row>
    <row r="18" spans="1:7" x14ac:dyDescent="0.25">
      <c r="B18" s="2"/>
    </row>
    <row r="19" spans="1:7" x14ac:dyDescent="0.25">
      <c r="A19" t="s">
        <v>24</v>
      </c>
      <c r="B19" s="8">
        <f>B9-(B8+B7)</f>
        <v>-4.9999999999999975E-3</v>
      </c>
      <c r="C19" s="12"/>
      <c r="D19" t="s">
        <v>40</v>
      </c>
    </row>
    <row r="21" spans="1:7" x14ac:dyDescent="0.25">
      <c r="A21" t="s">
        <v>0</v>
      </c>
    </row>
    <row r="22" spans="1:7" ht="15.75" thickBot="1" x14ac:dyDescent="0.3">
      <c r="A22" t="s">
        <v>24</v>
      </c>
      <c r="B22" s="14">
        <f>B16*B19*(1-B13)</f>
        <v>-3.5999999999999986E-3</v>
      </c>
      <c r="D22" t="s">
        <v>41</v>
      </c>
    </row>
    <row r="23" spans="1:7" ht="15.75" thickBot="1" x14ac:dyDescent="0.3">
      <c r="A23" s="3" t="s">
        <v>47</v>
      </c>
      <c r="B23" s="27">
        <f>B7+B22</f>
        <v>6.4000000000000012E-3</v>
      </c>
      <c r="D23" t="s">
        <v>42</v>
      </c>
    </row>
    <row r="25" spans="1:7" x14ac:dyDescent="0.25">
      <c r="A25" t="s">
        <v>7</v>
      </c>
    </row>
    <row r="26" spans="1:7" ht="15.75" thickBot="1" x14ac:dyDescent="0.3">
      <c r="A26" t="s">
        <v>24</v>
      </c>
      <c r="B26" s="14">
        <f>+B19*B17*(1-B12)</f>
        <v>-1.5999999999999994E-3</v>
      </c>
      <c r="D26" t="s">
        <v>43</v>
      </c>
    </row>
    <row r="27" spans="1:7" ht="15.75" thickBot="1" x14ac:dyDescent="0.3">
      <c r="A27" s="3" t="s">
        <v>47</v>
      </c>
      <c r="B27" s="27">
        <f>B8+B26</f>
        <v>2.8399999999999998E-2</v>
      </c>
      <c r="D27" t="s">
        <v>44</v>
      </c>
    </row>
    <row r="28" spans="1:7" x14ac:dyDescent="0.25">
      <c r="B28" s="1"/>
    </row>
    <row r="30" spans="1:7" x14ac:dyDescent="0.25">
      <c r="A30" s="4" t="s">
        <v>46</v>
      </c>
      <c r="B30" s="4" t="s">
        <v>16</v>
      </c>
      <c r="C30" s="4" t="s">
        <v>17</v>
      </c>
      <c r="E30" s="4" t="s">
        <v>30</v>
      </c>
      <c r="F30" s="4"/>
      <c r="G30" s="4"/>
    </row>
    <row r="31" spans="1:7" x14ac:dyDescent="0.25">
      <c r="A31" t="s">
        <v>10</v>
      </c>
      <c r="F31" t="s">
        <v>26</v>
      </c>
      <c r="G31" t="s">
        <v>27</v>
      </c>
    </row>
    <row r="32" spans="1:7" x14ac:dyDescent="0.25">
      <c r="A32" t="s">
        <v>13</v>
      </c>
      <c r="B32" s="13">
        <f>(1-B12)*B16*(1-B13)</f>
        <v>0.57600000000000018</v>
      </c>
      <c r="C32" s="8">
        <f>$B$9+$B$6</f>
        <v>5.5000000000000007E-2</v>
      </c>
      <c r="E32" t="s">
        <v>28</v>
      </c>
      <c r="F32" s="2">
        <f>B32</f>
        <v>0.57600000000000018</v>
      </c>
      <c r="G32" s="2">
        <f>B34</f>
        <v>0.14400000000000004</v>
      </c>
    </row>
    <row r="33" spans="1:7" x14ac:dyDescent="0.25">
      <c r="A33" t="s">
        <v>11</v>
      </c>
      <c r="B33" s="8">
        <f>(1-B12)*(1-B16*(1-B13))</f>
        <v>0.22399999999999995</v>
      </c>
      <c r="C33" s="8">
        <f>$B$7+$B$6</f>
        <v>0.03</v>
      </c>
      <c r="E33" t="s">
        <v>29</v>
      </c>
      <c r="F33" s="2">
        <f>B33</f>
        <v>0.22399999999999995</v>
      </c>
      <c r="G33" s="5">
        <f>B35</f>
        <v>5.5999999999999966E-2</v>
      </c>
    </row>
    <row r="34" spans="1:7" x14ac:dyDescent="0.25">
      <c r="A34" s="16" t="s">
        <v>12</v>
      </c>
      <c r="B34" s="8">
        <f>(B12)*B16*(1-B13)</f>
        <v>0.14400000000000004</v>
      </c>
      <c r="C34" s="8">
        <f>+$B$6+$B$8</f>
        <v>0.05</v>
      </c>
    </row>
    <row r="35" spans="1:7" x14ac:dyDescent="0.25">
      <c r="A35" t="s">
        <v>15</v>
      </c>
      <c r="B35" s="14">
        <f>B12-(B12)*B16*(1-B13)</f>
        <v>5.5999999999999966E-2</v>
      </c>
      <c r="C35" s="8">
        <f>$B$6</f>
        <v>0.02</v>
      </c>
    </row>
    <row r="36" spans="1:7" x14ac:dyDescent="0.25">
      <c r="A36" t="s">
        <v>25</v>
      </c>
      <c r="B36" s="2">
        <f>SUM(B32:B35)</f>
        <v>1.0000000000000002</v>
      </c>
    </row>
    <row r="37" spans="1:7" x14ac:dyDescent="0.25">
      <c r="B37" s="2"/>
    </row>
    <row r="38" spans="1:7" x14ac:dyDescent="0.25">
      <c r="A38" t="s">
        <v>14</v>
      </c>
      <c r="E38" s="4" t="s">
        <v>31</v>
      </c>
      <c r="F38" s="4"/>
      <c r="G38" s="4"/>
    </row>
    <row r="39" spans="1:7" x14ac:dyDescent="0.25">
      <c r="A39" t="s">
        <v>13</v>
      </c>
      <c r="B39" s="13">
        <f>B17*(1-B12)*(1-B13)</f>
        <v>0.28800000000000009</v>
      </c>
      <c r="C39" s="8">
        <f>$B$9+$B$6</f>
        <v>5.5000000000000007E-2</v>
      </c>
      <c r="F39" t="s">
        <v>32</v>
      </c>
      <c r="G39" t="s">
        <v>33</v>
      </c>
    </row>
    <row r="40" spans="1:7" x14ac:dyDescent="0.25">
      <c r="A40" t="s">
        <v>11</v>
      </c>
      <c r="B40" s="14">
        <f>B17*(1-B12)-B39</f>
        <v>3.1999999999999973E-2</v>
      </c>
      <c r="C40" s="8">
        <f>$B$7+$B$6</f>
        <v>0.03</v>
      </c>
      <c r="E40" t="s">
        <v>20</v>
      </c>
      <c r="F40" s="2">
        <f>B39</f>
        <v>0.28800000000000009</v>
      </c>
      <c r="G40" s="2">
        <f>B40</f>
        <v>3.1999999999999973E-2</v>
      </c>
    </row>
    <row r="41" spans="1:7" x14ac:dyDescent="0.25">
      <c r="A41" t="s">
        <v>12</v>
      </c>
      <c r="B41" s="14">
        <f>(1-B13)-B39</f>
        <v>0.61199999999999988</v>
      </c>
      <c r="C41" s="8">
        <f>+$B$6+$B$8</f>
        <v>0.05</v>
      </c>
      <c r="E41" t="s">
        <v>34</v>
      </c>
      <c r="F41" s="2">
        <f>B41</f>
        <v>0.61199999999999988</v>
      </c>
      <c r="G41" s="5">
        <f>B42</f>
        <v>6.8000000000000033E-2</v>
      </c>
    </row>
    <row r="42" spans="1:7" x14ac:dyDescent="0.25">
      <c r="A42" t="s">
        <v>15</v>
      </c>
      <c r="B42" s="14">
        <f>B13-(B17*(1-B12)-B39)</f>
        <v>6.8000000000000033E-2</v>
      </c>
      <c r="C42" s="8">
        <f>$B$6</f>
        <v>0.02</v>
      </c>
    </row>
    <row r="43" spans="1:7" x14ac:dyDescent="0.25">
      <c r="A43" t="s">
        <v>25</v>
      </c>
      <c r="B43" s="2">
        <f>SUM(B39:B42)</f>
        <v>1</v>
      </c>
    </row>
    <row r="45" spans="1:7" x14ac:dyDescent="0.25">
      <c r="A45" s="4" t="s">
        <v>45</v>
      </c>
      <c r="B45" s="4" t="s">
        <v>16</v>
      </c>
      <c r="C45" s="4" t="s">
        <v>17</v>
      </c>
    </row>
    <row r="46" spans="1:7" x14ac:dyDescent="0.25">
      <c r="A46" t="s">
        <v>0</v>
      </c>
    </row>
    <row r="47" spans="1:7" x14ac:dyDescent="0.25">
      <c r="A47" t="s">
        <v>18</v>
      </c>
      <c r="B47" s="13">
        <f>B32+B33</f>
        <v>0.80000000000000016</v>
      </c>
      <c r="C47" s="15">
        <f>(C32*B32+C33*B33)/B47</f>
        <v>4.8000000000000001E-2</v>
      </c>
    </row>
    <row r="48" spans="1:7" ht="15.75" thickBot="1" x14ac:dyDescent="0.3">
      <c r="A48" t="s">
        <v>19</v>
      </c>
      <c r="B48" s="8">
        <f>B34+B35</f>
        <v>0.2</v>
      </c>
      <c r="C48" s="15">
        <f>(C34*B34+C35*B35)/B48</f>
        <v>4.1600000000000005E-2</v>
      </c>
    </row>
    <row r="49" spans="1:3" ht="15.75" thickBot="1" x14ac:dyDescent="0.3">
      <c r="A49" s="6" t="s">
        <v>48</v>
      </c>
      <c r="B49" s="7"/>
      <c r="C49" s="28">
        <f>C47-C48</f>
        <v>6.399999999999996E-3</v>
      </c>
    </row>
    <row r="50" spans="1:3" x14ac:dyDescent="0.25">
      <c r="B50" s="5"/>
    </row>
    <row r="51" spans="1:3" x14ac:dyDescent="0.25">
      <c r="A51" t="s">
        <v>7</v>
      </c>
    </row>
    <row r="52" spans="1:3" x14ac:dyDescent="0.25">
      <c r="A52" t="s">
        <v>21</v>
      </c>
      <c r="B52" s="13">
        <f>B41+B39</f>
        <v>0.89999999999999991</v>
      </c>
      <c r="C52" s="15">
        <f>(B39*C39+B41*C41)/B52</f>
        <v>5.1600000000000007E-2</v>
      </c>
    </row>
    <row r="53" spans="1:3" ht="15.75" thickBot="1" x14ac:dyDescent="0.3">
      <c r="A53" t="s">
        <v>22</v>
      </c>
      <c r="B53" s="8">
        <f>B40+B42</f>
        <v>0.1</v>
      </c>
      <c r="C53" s="15">
        <f>(C40*B40+C42*B42)/B53</f>
        <v>2.3199999999999998E-2</v>
      </c>
    </row>
    <row r="54" spans="1:3" ht="15.75" thickBot="1" x14ac:dyDescent="0.3">
      <c r="A54" s="6" t="s">
        <v>48</v>
      </c>
      <c r="B54" s="7"/>
      <c r="C54" s="28">
        <f>C52-C53</f>
        <v>2.8400000000000009E-2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Time Warner Cable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Zyabkina, Tanya</dc:creator>
  <cp:lastModifiedBy>Tanya</cp:lastModifiedBy>
  <dcterms:created xsi:type="dcterms:W3CDTF">2015-04-03T20:54:28Z</dcterms:created>
  <dcterms:modified xsi:type="dcterms:W3CDTF">2015-04-12T18:43:45Z</dcterms:modified>
</cp:coreProperties>
</file>